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i plan" sheetId="2" state="visible" r:id="rId2"/>
    <sheet xmlns:r="http://schemas.openxmlformats.org/officeDocument/2006/relationships" name="Coste de esper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;-#,##0 &quot;€&quot;;&quot;-&quot;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1F5C5C"/>
      <sz val="16"/>
    </font>
    <font>
      <name val="Arial"/>
      <b val="1"/>
      <sz val="12"/>
    </font>
    <font>
      <name val="Arial"/>
    </font>
    <font>
      <name val="Arial"/>
      <b val="1"/>
      <color rgb="00C00000"/>
      <sz val="12"/>
    </font>
    <font>
      <name val="Arial"/>
      <i val="1"/>
      <color rgb="00595959"/>
    </font>
    <font>
      <name val="Arial"/>
      <b val="1"/>
      <color rgb="00FFFFFF"/>
    </font>
    <font>
      <name val="Arial"/>
      <b val="1"/>
      <color rgb="000000FF"/>
    </font>
    <font>
      <name val="Arial"/>
      <color rgb="00595959"/>
      <sz val="9"/>
    </font>
    <font>
      <name val="Arial"/>
      <b val="1"/>
    </font>
    <font>
      <name val="Arial"/>
      <i val="1"/>
      <color rgb="00C00000"/>
      <sz val="9"/>
    </font>
    <font>
      <name val="Arial"/>
      <b val="1"/>
      <color rgb="00C0622F"/>
    </font>
  </fonts>
  <fills count="5">
    <fill>
      <patternFill/>
    </fill>
    <fill>
      <patternFill patternType="gray125"/>
    </fill>
    <fill>
      <patternFill patternType="solid">
        <fgColor rgb="001F5C5C"/>
      </patternFill>
    </fill>
    <fill>
      <patternFill patternType="solid">
        <fgColor rgb="00FFF2CC"/>
      </patternFill>
    </fill>
    <fill>
      <patternFill patternType="solid">
        <fgColor rgb="00F4E1D2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1" fontId="7" fillId="3" borderId="1" pivotButton="0" quotePrefix="0" xfId="0"/>
    <xf numFmtId="0" fontId="8" fillId="0" borderId="0" applyAlignment="1" pivotButton="0" quotePrefix="0" xfId="0">
      <alignment wrapText="1"/>
    </xf>
    <xf numFmtId="164" fontId="7" fillId="3" borderId="1" pivotButton="0" quotePrefix="0" xfId="0"/>
    <xf numFmtId="165" fontId="7" fillId="3" borderId="1" pivotButton="0" quotePrefix="0" xfId="0"/>
    <xf numFmtId="1" fontId="3" fillId="0" borderId="1" pivotButton="0" quotePrefix="0" xfId="0"/>
    <xf numFmtId="165" fontId="3" fillId="0" borderId="1" pivotButton="0" quotePrefix="0" xfId="0"/>
    <xf numFmtId="164" fontId="3" fillId="0" borderId="1" pivotButton="0" quotePrefix="0" xfId="0"/>
    <xf numFmtId="0" fontId="9" fillId="0" borderId="0" pivotButton="0" quotePrefix="0" xfId="0"/>
    <xf numFmtId="164" fontId="9" fillId="0" borderId="1" pivotButton="0" quotePrefix="0" xfId="0"/>
    <xf numFmtId="0" fontId="9" fillId="4" borderId="1" applyAlignment="1" pivotButton="0" quotePrefix="0" xfId="0">
      <alignment wrapText="1"/>
    </xf>
    <xf numFmtId="0" fontId="0" fillId="0" borderId="4" pivotButton="0" quotePrefix="0" xfId="0"/>
    <xf numFmtId="0" fontId="10" fillId="0" borderId="0" pivotButton="0" quotePrefix="0" xfId="0"/>
    <xf numFmtId="0" fontId="6" fillId="2" borderId="1" applyAlignment="1" pivotButton="0" quotePrefix="0" xfId="0">
      <alignment horizontal="center" wrapText="1"/>
    </xf>
    <xf numFmtId="0" fontId="7" fillId="3" borderId="1" pivotButton="0" quotePrefix="0" xfId="0"/>
    <xf numFmtId="0" fontId="8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¿Cuánto necesitas para jubilarte?</t>
        </is>
      </c>
    </row>
    <row r="2">
      <c r="A2" s="26" t="inlineStr">
        <is>
          <t>Jubilación con Plan · jubilacionconplan.com</t>
        </is>
      </c>
    </row>
    <row r="3">
      <c r="A3" s="3" t="inlineStr">
        <is>
          <t>Cómo usar esta plantilla</t>
        </is>
      </c>
    </row>
    <row r="4">
      <c r="A4" s="4" t="inlineStr">
        <is>
          <t>1. Ve a la pestaña «Mi plan».</t>
        </is>
      </c>
    </row>
    <row r="5">
      <c r="A5" s="4" t="inlineStr">
        <is>
          <t>2. Cambia solo las celdas con fondo AMARILLO y número AZUL. Vienen con el ejemplo de Elena (50 años, 200 € al mes).</t>
        </is>
      </c>
    </row>
    <row r="6">
      <c r="A6" s="4" t="inlineStr">
        <is>
          <t>3. Lo demás se calcula solo: cuánto tendrás, qué paga mensual daría y si cubre lo que te falta.</t>
        </is>
      </c>
    </row>
    <row r="7">
      <c r="A7" s="4" t="inlineStr">
        <is>
          <t>4. En «Coste de esperar» verás cuánto cambia el resultado según la edad a la que empieces.</t>
        </is>
      </c>
    </row>
    <row r="8">
      <c r="A8" s="2" t="inlineStr"/>
    </row>
    <row r="9">
      <c r="A9" s="5" t="inlineStr">
        <is>
          <t>Importante</t>
        </is>
      </c>
    </row>
    <row r="10">
      <c r="A10" s="4" t="inlineStr">
        <is>
          <t>Esta plantilla es informativa. No es una recomendación de inversión ni asesoramiento personalizado.</t>
        </is>
      </c>
    </row>
    <row r="11">
      <c r="A11" s="4" t="inlineStr">
        <is>
          <t>Toda inversión tiene riesgo y puedes perder dinero. Las rentabilidades son SUPUESTOS que eliges tú, no promesas.</t>
        </is>
      </c>
    </row>
    <row r="12">
      <c r="A12" s="4" t="inlineStr">
        <is>
          <t>No incluye impuestos. La pensión pública estimada consúltala en el simulador de la Seguridad Social.</t>
        </is>
      </c>
    </row>
    <row r="13">
      <c r="A13" s="4" t="inlineStr">
        <is>
          <t>Los resultados son aproximados: aportaciones al final de cada mes y rentabilidad constante, algo que en la realidad no ocurre.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6" t="inlineStr">
        <is>
          <t>Mi plan de jubilación</t>
        </is>
      </c>
    </row>
    <row r="2">
      <c r="A2" s="7" t="inlineStr">
        <is>
          <t>Amarillo = tus datos. El resto se calcula solo.</t>
        </is>
      </c>
    </row>
    <row r="4">
      <c r="A4" s="8" t="inlineStr">
        <is>
          <t>1. Tus datos</t>
        </is>
      </c>
      <c r="B4" s="9" t="n"/>
      <c r="C4" s="9" t="n"/>
    </row>
    <row r="5">
      <c r="A5" s="10" t="inlineStr">
        <is>
          <t>Edad actual</t>
        </is>
      </c>
      <c r="B5" s="11" t="n">
        <v>50</v>
      </c>
      <c r="C5" s="12" t="inlineStr">
        <is>
          <t>Años cumplidos.</t>
        </is>
      </c>
    </row>
    <row r="6">
      <c r="A6" s="10" t="inlineStr">
        <is>
          <t>Edad a la que quieres jubilarte</t>
        </is>
      </c>
      <c r="B6" s="11" t="n">
        <v>67</v>
      </c>
      <c r="C6" s="12" t="inlineStr">
        <is>
          <t>Ordinaria desde 2027: 67 (o 65 con 38 años y 6 meses cotizados).</t>
        </is>
      </c>
    </row>
    <row r="7">
      <c r="A7" s="10" t="inlineStr">
        <is>
          <t>Ahorro que ya tienes para invertir</t>
        </is>
      </c>
      <c r="B7" s="13" t="n">
        <v>0</v>
      </c>
      <c r="C7" s="12" t="inlineStr">
        <is>
          <t>Sin contar el colchón para imprevistos.</t>
        </is>
      </c>
    </row>
    <row r="8">
      <c r="A8" s="10" t="inlineStr">
        <is>
          <t>Aportación mensual</t>
        </is>
      </c>
      <c r="B8" s="13" t="n">
        <v>200</v>
      </c>
      <c r="C8" s="12" t="inlineStr">
        <is>
          <t>Lo que puedes apartar cada mes sin agobios.</t>
        </is>
      </c>
    </row>
    <row r="9">
      <c r="A9" s="10" t="inlineStr">
        <is>
          <t>Rentabilidad anual supuesta (antes de costes)</t>
        </is>
      </c>
      <c r="B9" s="14" t="n">
        <v>0.05</v>
      </c>
      <c r="C9" s="12" t="inlineStr">
        <is>
          <t>SUPUESTO, no promesa. Prueba también con cifras más bajas.</t>
        </is>
      </c>
    </row>
    <row r="10">
      <c r="A10" s="10" t="inlineStr">
        <is>
          <t>Costes anuales del producto (comisiones)</t>
        </is>
      </c>
      <c r="B10" s="14" t="n">
        <v>0</v>
      </c>
      <c r="C10" s="12" t="inlineStr">
        <is>
          <t>Míralo en la ficha del producto. En el vídeo se usó 0 %.</t>
        </is>
      </c>
    </row>
    <row r="11">
      <c r="A11" s="10" t="inlineStr">
        <is>
          <t>Inflación anual supuesta</t>
        </is>
      </c>
      <c r="B11" s="14" t="n">
        <v>0.02</v>
      </c>
      <c r="C11" s="12" t="inlineStr">
        <is>
          <t>Para pasar el resultado a euros de hoy.</t>
        </is>
      </c>
    </row>
    <row r="12">
      <c r="A12" s="10" t="inlineStr">
        <is>
          <t>Gasto mensual que quieres tener jubilado (euros de hoy)</t>
        </is>
      </c>
      <c r="B12" s="13" t="n">
        <v>1800</v>
      </c>
      <c r="C12" s="12" t="inlineStr">
        <is>
          <t>Cuánto gastas hoy, ajustado a tu vida de jubilado.</t>
        </is>
      </c>
    </row>
    <row r="13">
      <c r="A13" s="10" t="inlineStr">
        <is>
          <t>Pensión pública mensual estimada (euros de hoy)</t>
        </is>
      </c>
      <c r="B13" s="13" t="n">
        <v>1400</v>
      </c>
      <c r="C13" s="12" t="inlineStr">
        <is>
          <t>Consúltala en el simulador de la Seguridad Social. Si cobras 14 pagas, multiplica por 14 y divide entre 12.</t>
        </is>
      </c>
    </row>
    <row r="14">
      <c r="A14" s="10" t="inlineStr">
        <is>
          <t>Años de jubilación que quieres cubrir</t>
        </is>
      </c>
      <c r="B14" s="11" t="n">
        <v>20</v>
      </c>
      <c r="C14" s="12" t="inlineStr">
        <is>
          <t>Horizonte para gastar lo ahorrado.</t>
        </is>
      </c>
    </row>
    <row r="15">
      <c r="A15" s="10" t="inlineStr">
        <is>
          <t>Rentabilidad anual supuesta durante la jubilación</t>
        </is>
      </c>
      <c r="B15" s="14" t="n">
        <v>0.03</v>
      </c>
      <c r="C15" s="12" t="inlineStr">
        <is>
          <t>Suele ser menor: se asume menos riesgo.</t>
        </is>
      </c>
    </row>
    <row r="17">
      <c r="A17" s="8" t="inlineStr">
        <is>
          <t>2. Lo que tendrás al jubilarte</t>
        </is>
      </c>
      <c r="B17" s="9" t="n"/>
      <c r="C17" s="9" t="n"/>
    </row>
    <row r="18">
      <c r="A18" s="10" t="inlineStr">
        <is>
          <t>Años hasta la jubilación</t>
        </is>
      </c>
      <c r="B18" s="15">
        <f>MAX(0,B6-B5)</f>
        <v/>
      </c>
    </row>
    <row r="19">
      <c r="A19" s="10" t="inlineStr">
        <is>
          <t>Rentabilidad neta de costes</t>
        </is>
      </c>
      <c r="B19" s="16">
        <f>B9-B10</f>
        <v/>
      </c>
    </row>
    <row r="20">
      <c r="A20" s="10" t="inlineStr">
        <is>
          <t>Total que aportarás</t>
        </is>
      </c>
      <c r="B20" s="17">
        <f>B7+B8*B18*12</f>
        <v/>
      </c>
    </row>
    <row r="21">
      <c r="A21" s="18" t="inlineStr">
        <is>
          <t>Capital estimado al jubilarte</t>
        </is>
      </c>
      <c r="B21" s="19">
        <f>IF(B18=0,B7,FV(B19/12,B18*12,-B8,-B7))</f>
        <v/>
      </c>
      <c r="C21" s="12" t="inlineStr">
        <is>
          <t>Euros de ese momento.</t>
        </is>
      </c>
    </row>
    <row r="22">
      <c r="A22" s="10" t="inlineStr">
        <is>
          <t>De ellos, crecimiento</t>
        </is>
      </c>
      <c r="B22" s="17">
        <f>B21-B20</f>
        <v/>
      </c>
      <c r="C22" s="12" t="inlineStr">
        <is>
          <t>Lo que puso el tiempo.</t>
        </is>
      </c>
    </row>
    <row r="23">
      <c r="A23" s="18" t="inlineStr">
        <is>
          <t>Capital estimado en euros de hoy</t>
        </is>
      </c>
      <c r="B23" s="19">
        <f>B21/(1+B11)^B18</f>
        <v/>
      </c>
      <c r="C23" s="12" t="inlineStr">
        <is>
          <t>Lo que podría comprar hoy.</t>
        </is>
      </c>
    </row>
    <row r="25">
      <c r="A25" s="8" t="inlineStr">
        <is>
          <t>3. ¿Cubre lo que te falta?</t>
        </is>
      </c>
      <c r="B25" s="9" t="n"/>
      <c r="C25" s="9" t="n"/>
    </row>
    <row r="26">
      <c r="A26" s="18" t="inlineStr">
        <is>
          <t>Paga mensual que daría ese capital (euros de hoy)</t>
        </is>
      </c>
      <c r="B26" s="19">
        <f>IF(B14&lt;=0,0,PMT(B15/12,B14*12,-B23))</f>
        <v/>
      </c>
      <c r="C26" s="12" t="inlineStr">
        <is>
          <t>Gastando capital e intereses en los años indicados.</t>
        </is>
      </c>
    </row>
    <row r="27">
      <c r="A27" s="10" t="inlineStr">
        <is>
          <t>Lo que te falta cada mes (gasto − pensión)</t>
        </is>
      </c>
      <c r="B27" s="17">
        <f>MAX(0,B12-B13)</f>
        <v/>
      </c>
    </row>
    <row r="28">
      <c r="A28" s="10" t="inlineStr">
        <is>
          <t>Capital que necesitarías (euros de hoy)</t>
        </is>
      </c>
      <c r="B28" s="17">
        <f>IF(B14&lt;=0,0,PV(B15/12,B14*12,-B27))</f>
        <v/>
      </c>
      <c r="C28" s="12" t="inlineStr">
        <is>
          <t>Para cubrir ese hueco durante los años indicados.</t>
        </is>
      </c>
    </row>
    <row r="29">
      <c r="A29" s="10" t="inlineStr">
        <is>
          <t>Diferencia (capital estimado − necesario)</t>
        </is>
      </c>
      <c r="B29" s="17">
        <f>B23-B28</f>
        <v/>
      </c>
      <c r="C29" s="12" t="inlineStr">
        <is>
          <t>Negativo = te falta; positivo = te sobra.</t>
        </is>
      </c>
    </row>
    <row r="30" ht="32" customHeight="1">
      <c r="A30" s="18" t="inlineStr">
        <is>
          <t>Resultado</t>
        </is>
      </c>
      <c r="B30" s="20">
        <f>IF(B27=0,"Tu pensión cubre tu gasto previsto",IF(B29&gt;=0,"Con este plan cubres el hueco","Con este plan NO llegas: prueba a aportar más, empezar antes o gastar menos"))</f>
        <v/>
      </c>
      <c r="C30" s="21" t="n"/>
    </row>
    <row r="31">
      <c r="A31" s="18" t="inlineStr">
        <is>
          <t>Aportación mensual que necesitarías</t>
        </is>
      </c>
      <c r="B31" s="19">
        <f>IF(B18=0,0,MAX(0,-PMT(B19/12,B18*12,-B7,B28*(1+B11)^B18)))</f>
        <v/>
      </c>
      <c r="C31" s="12" t="inlineStr">
        <is>
          <t>Con la misma rentabilidad supuesta.</t>
        </is>
      </c>
    </row>
    <row r="33">
      <c r="A33" s="22" t="inlineStr">
        <is>
          <t>Aviso: información general, no recomendación de inversión. Toda inversión tiene riesgo. Sin impuestos.</t>
        </is>
      </c>
    </row>
  </sheetData>
  <mergeCells count="1">
    <mergeCell ref="B30:C3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6" t="inlineStr">
        <is>
          <t>¿Cuánto cuesta esperar para empezar?</t>
        </is>
      </c>
    </row>
    <row r="2">
      <c r="A2" s="7" t="inlineStr">
        <is>
          <t>Usa la aportación, la rentabilidad neta y la edad de jubilación de «Mi plan». Cambia las edades en amarillo.</t>
        </is>
      </c>
    </row>
    <row r="4" ht="32" customHeight="1">
      <c r="A4" s="23" t="inlineStr">
        <is>
          <t>Empiezo a los</t>
        </is>
      </c>
      <c r="B4" s="23" t="inlineStr">
        <is>
          <t>Años invirtiendo</t>
        </is>
      </c>
      <c r="C4" s="23" t="inlineStr">
        <is>
          <t>Total aportado</t>
        </is>
      </c>
      <c r="D4" s="23" t="inlineStr">
        <is>
          <t>Capital al jubilarme</t>
        </is>
      </c>
      <c r="E4" s="23" t="inlineStr">
        <is>
          <t>Crecimiento</t>
        </is>
      </c>
      <c r="F4" s="23" t="inlineStr">
        <is>
          <t>Diferencia con la primera fila</t>
        </is>
      </c>
      <c r="G4" s="23" t="inlineStr">
        <is>
          <t>Paga mensual (euros de hoy)</t>
        </is>
      </c>
    </row>
    <row r="5">
      <c r="A5" s="24" t="n">
        <v>45</v>
      </c>
      <c r="B5" s="15">
        <f>MAX(0,'Mi plan'!$B$6-A5)</f>
        <v/>
      </c>
      <c r="C5" s="17">
        <f>'Mi plan'!$B$8*B5*12</f>
        <v/>
      </c>
      <c r="D5" s="17">
        <f>IF(B5=0,0,FV('Mi plan'!$B$19/12,B5*12,-'Mi plan'!$B$8))</f>
        <v/>
      </c>
      <c r="E5" s="17">
        <f>D5-C5</f>
        <v/>
      </c>
      <c r="F5" s="17">
        <f>D5-$D$5</f>
        <v/>
      </c>
      <c r="G5" s="17">
        <f>IF('Mi plan'!$B$14&lt;=0,0,PMT('Mi plan'!$B$15/12,'Mi plan'!$B$14*12,-D5/(1+'Mi plan'!$B$11)^B5))</f>
        <v/>
      </c>
    </row>
    <row r="6">
      <c r="A6" s="24" t="n">
        <v>50</v>
      </c>
      <c r="B6" s="15">
        <f>MAX(0,'Mi plan'!$B$6-A6)</f>
        <v/>
      </c>
      <c r="C6" s="17">
        <f>'Mi plan'!$B$8*B6*12</f>
        <v/>
      </c>
      <c r="D6" s="17">
        <f>IF(B6=0,0,FV('Mi plan'!$B$19/12,B6*12,-'Mi plan'!$B$8))</f>
        <v/>
      </c>
      <c r="E6" s="17">
        <f>D6-C6</f>
        <v/>
      </c>
      <c r="F6" s="17">
        <f>D6-$D$5</f>
        <v/>
      </c>
      <c r="G6" s="17">
        <f>IF('Mi plan'!$B$14&lt;=0,0,PMT('Mi plan'!$B$15/12,'Mi plan'!$B$14*12,-D6/(1+'Mi plan'!$B$11)^B6))</f>
        <v/>
      </c>
    </row>
    <row r="7">
      <c r="A7" s="24" t="n">
        <v>55</v>
      </c>
      <c r="B7" s="15">
        <f>MAX(0,'Mi plan'!$B$6-A7)</f>
        <v/>
      </c>
      <c r="C7" s="17">
        <f>'Mi plan'!$B$8*B7*12</f>
        <v/>
      </c>
      <c r="D7" s="17">
        <f>IF(B7=0,0,FV('Mi plan'!$B$19/12,B7*12,-'Mi plan'!$B$8))</f>
        <v/>
      </c>
      <c r="E7" s="17">
        <f>D7-C7</f>
        <v/>
      </c>
      <c r="F7" s="17">
        <f>D7-$D$5</f>
        <v/>
      </c>
      <c r="G7" s="17">
        <f>IF('Mi plan'!$B$14&lt;=0,0,PMT('Mi plan'!$B$15/12,'Mi plan'!$B$14*12,-D7/(1+'Mi plan'!$B$11)^B7))</f>
        <v/>
      </c>
    </row>
    <row r="8">
      <c r="A8" s="24" t="n">
        <v>60</v>
      </c>
      <c r="B8" s="15">
        <f>MAX(0,'Mi plan'!$B$6-A8)</f>
        <v/>
      </c>
      <c r="C8" s="17">
        <f>'Mi plan'!$B$8*B8*12</f>
        <v/>
      </c>
      <c r="D8" s="17">
        <f>IF(B8=0,0,FV('Mi plan'!$B$19/12,B8*12,-'Mi plan'!$B$8))</f>
        <v/>
      </c>
      <c r="E8" s="17">
        <f>D8-C8</f>
        <v/>
      </c>
      <c r="F8" s="17">
        <f>D8-$D$5</f>
        <v/>
      </c>
      <c r="G8" s="17">
        <f>IF('Mi plan'!$B$14&lt;=0,0,PMT('Mi plan'!$B$15/12,'Mi plan'!$B$14*12,-D8/(1+'Mi plan'!$B$11)^B8))</f>
        <v/>
      </c>
    </row>
    <row r="9">
      <c r="A9" s="24" t="n">
        <v>65</v>
      </c>
      <c r="B9" s="15">
        <f>MAX(0,'Mi plan'!$B$6-A9)</f>
        <v/>
      </c>
      <c r="C9" s="17">
        <f>'Mi plan'!$B$8*B9*12</f>
        <v/>
      </c>
      <c r="D9" s="17">
        <f>IF(B9=0,0,FV('Mi plan'!$B$19/12,B9*12,-'Mi plan'!$B$8))</f>
        <v/>
      </c>
      <c r="E9" s="17">
        <f>D9-C9</f>
        <v/>
      </c>
      <c r="F9" s="17">
        <f>D9-$D$5</f>
        <v/>
      </c>
      <c r="G9" s="17">
        <f>IF('Mi plan'!$B$14&lt;=0,0,PMT('Mi plan'!$B$15/12,'Mi plan'!$B$14*12,-D9/(1+'Mi plan'!$B$11)^B9))</f>
        <v/>
      </c>
    </row>
    <row r="11">
      <c r="A11" s="25" t="inlineStr">
        <is>
          <t>La paga usa los años de jubilación y la rentabilidad durante la jubilación de «Mi plan», y pasa el capital a euros de hoy con la inflación supuesta.</t>
        </is>
      </c>
    </row>
    <row r="12">
      <c r="A12" s="22" t="inlineStr">
        <is>
          <t>Aviso: supuestos, no promesas. Sin impuestos. No es una recomendación de inversión.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2026-09-16T20:46:22Z</dcterms:created>
  <dcterms:modified xmlns:dcterms="http://purl.org/dc/terms/" xmlns:xsi="http://www.w3.org/2001/XMLSchema-instance" xsi:type="dcterms:W3CDTF">2026-09-16T21:02:52Z</dcterms:modified>
</cp:coreProperties>
</file>